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caterpillar-my.sharepoint.com/personal/dexter_amy_l_cat_com/Documents/My Stuff/St Jude/2025/"/>
    </mc:Choice>
  </mc:AlternateContent>
  <xr:revisionPtr revIDLastSave="0" documentId="8_{90A81DF5-8394-4946-87D4-2E64026230CB}" xr6:coauthVersionLast="47" xr6:coauthVersionMax="47" xr10:uidLastSave="{00000000-0000-0000-0000-000000000000}"/>
  <bookViews>
    <workbookView xWindow="-120" yWindow="-120" windowWidth="38640" windowHeight="15720" firstSheet="1" activeTab="1" xr2:uid="{00000000-000D-0000-FFFF-FFFF00000000}"/>
  </bookViews>
  <sheets>
    <sheet name="Sheet1" sheetId="1" state="hidden" r:id="rId1"/>
    <sheet name="Sheet1 (2)" sheetId="2" r:id="rId2"/>
  </sheets>
  <definedNames>
    <definedName name="_xlnm.Print_Titles" localSheetId="1">'Sheet1 (2)'!$2:$3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 l="1"/>
  <c r="B7" i="2" s="1"/>
  <c r="B8" i="2" s="1"/>
  <c r="B9" i="2" s="1"/>
  <c r="B10" i="2" s="1"/>
  <c r="B11" i="2" s="1"/>
  <c r="B12" i="2" s="1"/>
  <c r="B13" i="2" s="1"/>
  <c r="B14" i="2" s="1"/>
  <c r="B15" i="2" s="1"/>
  <c r="B16" i="2" s="1"/>
  <c r="B17" i="2" s="1"/>
  <c r="B18" i="2" s="1"/>
  <c r="B19" i="2" s="1"/>
  <c r="B20" i="2" s="1"/>
  <c r="B21" i="2" s="1"/>
  <c r="B22" i="2" s="1"/>
  <c r="B5" i="2"/>
  <c r="C22" i="2"/>
  <c r="O22" i="2" s="1"/>
  <c r="J22" i="2" s="1"/>
  <c r="C21" i="2"/>
  <c r="O21" i="2" s="1"/>
  <c r="J21" i="2" s="1"/>
  <c r="O20" i="2"/>
  <c r="J20" i="2" s="1"/>
  <c r="C20" i="2"/>
  <c r="C19" i="2"/>
  <c r="O19" i="2" s="1"/>
  <c r="J19" i="2" s="1"/>
  <c r="O18" i="2"/>
  <c r="J18" i="2" s="1"/>
  <c r="C18" i="2"/>
  <c r="C17" i="2"/>
  <c r="O17" i="2" s="1"/>
  <c r="J17" i="2" s="1"/>
  <c r="C16" i="2"/>
  <c r="O16" i="2" s="1"/>
  <c r="J16" i="2" s="1"/>
  <c r="C15" i="2"/>
  <c r="O15" i="2" s="1"/>
  <c r="J15" i="2" s="1"/>
  <c r="C14" i="2"/>
  <c r="O14" i="2" s="1"/>
  <c r="J14" i="2" s="1"/>
  <c r="O13" i="2"/>
  <c r="J13" i="2" s="1"/>
  <c r="C13" i="2"/>
  <c r="C12" i="2"/>
  <c r="O12" i="2" s="1"/>
  <c r="J12" i="2" s="1"/>
  <c r="O11" i="2"/>
  <c r="J11" i="2" s="1"/>
  <c r="C11" i="2"/>
  <c r="C10" i="2"/>
  <c r="O10" i="2" s="1"/>
  <c r="J10" i="2" s="1"/>
  <c r="C9" i="2"/>
  <c r="O9" i="2" s="1"/>
  <c r="J9" i="2" s="1"/>
  <c r="O8" i="2"/>
  <c r="J8" i="2" s="1"/>
  <c r="C8" i="2"/>
  <c r="C7" i="2"/>
  <c r="O7" i="2" s="1"/>
  <c r="J7" i="2" s="1"/>
  <c r="O6" i="2"/>
  <c r="J6" i="2"/>
  <c r="C6" i="2"/>
  <c r="C5" i="2"/>
  <c r="O5" i="2" s="1"/>
  <c r="J5" i="2" s="1"/>
  <c r="C4" i="2"/>
  <c r="O4" i="2" s="1"/>
  <c r="J4" i="2" s="1"/>
  <c r="I4" i="2" s="1"/>
  <c r="D5" i="2" s="1"/>
  <c r="I5" i="2" s="1"/>
  <c r="D6" i="2" s="1"/>
  <c r="I6" i="2" s="1"/>
  <c r="D7" i="2" s="1"/>
  <c r="I7" i="2" s="1"/>
  <c r="D8" i="2" s="1"/>
  <c r="I8" i="2" s="1"/>
  <c r="D9" i="2" s="1"/>
  <c r="I9" i="2" s="1"/>
  <c r="D10" i="2" s="1"/>
  <c r="I10" i="2" s="1"/>
  <c r="D11" i="2" s="1"/>
  <c r="I11" i="2" s="1"/>
  <c r="D12" i="2" s="1"/>
  <c r="I12" i="2" s="1"/>
  <c r="D13" i="2" s="1"/>
  <c r="I13" i="2" s="1"/>
  <c r="D14" i="2" s="1"/>
  <c r="I14" i="2" s="1"/>
  <c r="D15" i="2" s="1"/>
  <c r="I15" i="2" s="1"/>
  <c r="D16" i="2" s="1"/>
  <c r="I16" i="2" s="1"/>
  <c r="D17" i="2" s="1"/>
  <c r="I17" i="2" s="1"/>
  <c r="D18" i="2" s="1"/>
  <c r="I18" i="2" s="1"/>
  <c r="D19" i="2" s="1"/>
  <c r="I19" i="2" s="1"/>
  <c r="D20" i="2" s="1"/>
  <c r="I20" i="2" s="1"/>
  <c r="D21" i="2" s="1"/>
  <c r="I21" i="2" s="1"/>
  <c r="D22" i="2" s="1"/>
  <c r="I22" i="2" s="1"/>
  <c r="I20" i="1"/>
  <c r="D21" i="1" s="1"/>
  <c r="I21" i="1" s="1"/>
  <c r="D22" i="1" s="1"/>
  <c r="I22" i="1" s="1"/>
  <c r="I14" i="1"/>
  <c r="D15" i="1" s="1"/>
  <c r="I15" i="1" s="1"/>
  <c r="D16" i="1" s="1"/>
  <c r="I16" i="1" s="1"/>
  <c r="D17" i="1" s="1"/>
  <c r="I17" i="1" s="1"/>
  <c r="D18" i="1" s="1"/>
  <c r="I18" i="1" s="1"/>
  <c r="D19" i="1" s="1"/>
  <c r="I19" i="1" s="1"/>
  <c r="D20" i="1" s="1"/>
  <c r="I10" i="1"/>
  <c r="I5" i="1"/>
  <c r="D6" i="1" s="1"/>
  <c r="I6" i="1" s="1"/>
  <c r="D7" i="1" s="1"/>
  <c r="I7" i="1" s="1"/>
  <c r="D8" i="1" s="1"/>
  <c r="I8" i="1" s="1"/>
  <c r="D9" i="1" s="1"/>
  <c r="I9" i="1" s="1"/>
  <c r="D10" i="1" s="1"/>
  <c r="I4" i="1"/>
  <c r="D5" i="1" s="1"/>
  <c r="D11" i="1"/>
  <c r="I11" i="1" s="1"/>
  <c r="D12" i="1" s="1"/>
  <c r="I12" i="1" s="1"/>
  <c r="D13" i="1" s="1"/>
  <c r="I13" i="1" s="1"/>
  <c r="D14" i="1" s="1"/>
  <c r="J6" i="1"/>
  <c r="J7" i="1"/>
  <c r="J8" i="1"/>
  <c r="J9" i="1"/>
  <c r="J10" i="1"/>
  <c r="J11" i="1"/>
  <c r="J12" i="1"/>
  <c r="J13" i="1"/>
  <c r="J14" i="1"/>
  <c r="J15" i="1"/>
  <c r="J16" i="1"/>
  <c r="J17" i="1"/>
  <c r="J18" i="1"/>
  <c r="J19" i="1"/>
  <c r="J20" i="1"/>
  <c r="J21" i="1"/>
  <c r="J22" i="1"/>
  <c r="C20" i="1"/>
  <c r="O20" i="1" s="1"/>
  <c r="C21" i="1"/>
  <c r="O21" i="1" s="1"/>
  <c r="C22" i="1"/>
  <c r="C18" i="1"/>
  <c r="O18" i="1" s="1"/>
  <c r="C19" i="1"/>
  <c r="O19" i="1" s="1"/>
  <c r="C15" i="1"/>
  <c r="O15" i="1" s="1"/>
  <c r="C16" i="1"/>
  <c r="O16" i="1" s="1"/>
  <c r="C17" i="1"/>
  <c r="O17" i="1" s="1"/>
  <c r="C13" i="1"/>
  <c r="C14" i="1"/>
  <c r="C11" i="1"/>
  <c r="C12" i="1"/>
  <c r="O12" i="1" s="1"/>
  <c r="C9" i="1"/>
  <c r="O9" i="1" s="1"/>
  <c r="C10" i="1"/>
  <c r="C6" i="1"/>
  <c r="C7" i="1"/>
  <c r="C8" i="1"/>
  <c r="C5" i="1"/>
  <c r="O5" i="1" s="1"/>
  <c r="J5" i="1" s="1"/>
  <c r="C4" i="1"/>
  <c r="O4" i="1" s="1"/>
  <c r="J4" i="1" s="1"/>
  <c r="O22" i="1"/>
  <c r="O14" i="1"/>
  <c r="O13" i="1"/>
  <c r="O10" i="1"/>
  <c r="O11" i="1"/>
  <c r="O8" i="1"/>
  <c r="O6" i="1"/>
  <c r="O7" i="1"/>
</calcChain>
</file>

<file path=xl/sharedStrings.xml><?xml version="1.0" encoding="utf-8"?>
<sst xmlns="http://schemas.openxmlformats.org/spreadsheetml/2006/main" count="178" uniqueCount="91">
  <si>
    <t>Dunlap to Peoria St Jude Run Route</t>
  </si>
  <si>
    <t>Leg</t>
  </si>
  <si>
    <t>Distance</t>
  </si>
  <si>
    <t>Start Time</t>
  </si>
  <si>
    <t>Leg Name</t>
  </si>
  <si>
    <t>Directions</t>
  </si>
  <si>
    <t>Exchange Point</t>
  </si>
  <si>
    <t>Cum. Dist</t>
  </si>
  <si>
    <t>End Time</t>
  </si>
  <si>
    <t>Duration</t>
  </si>
  <si>
    <t>PACE</t>
  </si>
  <si>
    <t>STOP</t>
  </si>
  <si>
    <t>DURATION</t>
  </si>
  <si>
    <t>St. Jude Superstar Tessa Sutton</t>
  </si>
  <si>
    <t>Leave Dunlap Grade School by turning left and running north on Cedar Hills Drive/1st Street. Stay on 1st Street until turns into Walnut. Left on Walnut St. Right on 2nd Street towards North Park. Follow 2nd Street around to Hickory St to Route 91. Left on Route 91 to the Peoria Fire Fighters Club.</t>
  </si>
  <si>
    <t>Peoria Fire Fighter's Club, Dunlap</t>
  </si>
  <si>
    <t>minutes</t>
  </si>
  <si>
    <t>St. Jude Superstar Addison Waldsmith</t>
  </si>
  <si>
    <t>Copperfield and Copperpoint intersection</t>
  </si>
  <si>
    <t>St. Jude Superstar Jacob Nicholson</t>
  </si>
  <si>
    <t>Start back onto Copperfield towards Brookfield. Left on Prairieview Dr. to French Dr. Right on French Dr to Legion Hall Rd. Right on Legion Hall Rd, crossing Route 91 to Dunlap High School Entrance.</t>
  </si>
  <si>
    <t>Dunlap High School</t>
  </si>
  <si>
    <t>Need for Speed</t>
  </si>
  <si>
    <t>Leave Dunlap High School and turn right on Cedars Hills Drive to Allen Road. Right on Allen to south entrance of Banner School.</t>
  </si>
  <si>
    <t>Banner Elementary School (Bathroom stop)</t>
  </si>
  <si>
    <t>St. Jude Superstar Sam Jones</t>
  </si>
  <si>
    <t>Columbine Dr. on Devonshire Side</t>
  </si>
  <si>
    <t>Get 'er Run</t>
  </si>
  <si>
    <t>Stay on Columbine, crossing Hickory Grove Road to Northtrail Dr. Follow NTD to Wilhelm Rd. Right on Wilhelm to Northfield La. Right on NFL to Leyna Dr. Right on Leyna Dr to Jason. Left on Jason to Murphy to Allen Rd. Right on Allen Rd to HGR (follow round-about). Left on HGR to lower level school entrance.</t>
  </si>
  <si>
    <t>Hickory Grove Elementary School (Bathroom stop)</t>
  </si>
  <si>
    <t>St. Jude Superstar Viraat Chinta &amp; Michael Merheb</t>
  </si>
  <si>
    <t>Radnor Rd. - parked on section with no access</t>
  </si>
  <si>
    <t>St. Jude Superstar Smyrna Palaparthi</t>
  </si>
  <si>
    <t>Left on Radnor to Hearthwood Dr. Right on Hearthwood Dr to Trailview Dr. Right on Trailview Dr (turns in to Glenfield) to Hearthwood. Left on Hearthwood Dr to Radnor Rd. Left on Radnor Rd to end of Radnor.</t>
  </si>
  <si>
    <t>Lemonade Stampede!</t>
  </si>
  <si>
    <t>Wilhelm and east entrance to Playden - Lemonade Stand!</t>
  </si>
  <si>
    <t>Born to Run</t>
  </si>
  <si>
    <t>Alta Lodge on Atlantic</t>
  </si>
  <si>
    <t>Mind Over Miles</t>
  </si>
  <si>
    <t>Leave Alta Lodge and run Atlantic to Alta. Right on Alta through round-about to Churchill Dr. Left on Churchill Dr to Geneva. Right on Geneva to Wilhelm. Right on Wilhelm, crossing Knoxville Rd, to Northminster Presbyterian Church Parking Lot.</t>
  </si>
  <si>
    <t>Northminster (bathroom stop)</t>
  </si>
  <si>
    <t>Time Wounds All Heels</t>
  </si>
  <si>
    <t>Mossville United Methodist</t>
  </si>
  <si>
    <t>Agony of deFeet</t>
  </si>
  <si>
    <t>Route 29, next to Detweiller Entrance</t>
  </si>
  <si>
    <t>Legs Miserables</t>
  </si>
  <si>
    <t>Route 29, next to Lutheran Hillside Village entrance</t>
  </si>
  <si>
    <t>Kickin' Asphalt</t>
  </si>
  <si>
    <t>CrossFit 309 (bathroom stop)</t>
  </si>
  <si>
    <t>Run Like the Winded</t>
  </si>
  <si>
    <t>Hardees</t>
  </si>
  <si>
    <t>Cirque Du Sore Legs</t>
  </si>
  <si>
    <t>Abington St.</t>
  </si>
  <si>
    <t>Home Stretch</t>
  </si>
  <si>
    <t>Jefferson in front of IBEW</t>
  </si>
  <si>
    <t>The Last Mile-ish</t>
  </si>
  <si>
    <t>Fulton St. Stop</t>
  </si>
  <si>
    <t>Leave Peoria Fire Fighter's Club, running south on Route 91 towards Legion Hall Rd. Turn right on Legion Hall Rd to Breckenridge. Left on Breckenridge to Brookfield. Left on Brookfield to Copperfield. Right on Copperfield to Copperpoint (Addison’s new street). Stop at Copperpoint.</t>
  </si>
  <si>
    <t>Follow HGR to Granite. Left on Granite to Quartz. Right on Quartz to Onyx Ln. Right on Onyx to Saddle Creek Dr. Left on Saddle Creek Dr to Country Ridge. Left on Country Ridge to Wilhelm Right on Wilhelm to Radnor Rd.</t>
  </si>
  <si>
    <t>Right on Wilhelm Rd to Playden Drive by Lemonade Stand. (2nd Playden entrance when running east on Wilhelm).</t>
  </si>
  <si>
    <t>Right on Wilhelm to Allen Rd. Right on Allen and follow round-about to take right on Alta to Trails Edge. Right on Trails Edge Dr to N. Harvest Ct. Left on Harvest Ct and loop, turning into Osage Ct. Right on Trails Edge Dr to Alta – run to Alta Lodge on Atlantic past Trails Edge Entrance.</t>
  </si>
  <si>
    <t>Leave Northminster Presbyterian Church on Mossville Rd and run to Mossville United Methodist Church.</t>
  </si>
  <si>
    <t>Leave Mossville United Methodist Church on Mossville Rd and run to Route 29. Right on Route 29 to Detweiller Park.</t>
  </si>
  <si>
    <t>Leave Detweiller Park on Route 29 to Lutheran Hillside Village.</t>
  </si>
  <si>
    <t>Leave Lutheran Hillside Village on Route 29 to CrossFit 309.</t>
  </si>
  <si>
    <t>Leave Line X to Hardees on Adams.</t>
  </si>
  <si>
    <t>Leave Hardees on Adams to Abington Street.</t>
  </si>
  <si>
    <t>Leave Abington St. to IBEW at Wayne and Jefferson.</t>
  </si>
  <si>
    <t>Leave IBEW to Kumpf. Right on Kumpf to Monroe. Right on Monroe to parking lot.</t>
  </si>
  <si>
    <t>Continue on Allen to Pinnacle Dr. Left on Pinnacle Dr and complete cul-de-sac. Left on Allen, follow round-about and stay on Allen Rd to Miners. From Miners turn left onto North Brooklyn Pl., cross Hickory Grove and go through culdesac. Turn left onto to Hickory Grove Rd. then right onto Columbine.</t>
  </si>
  <si>
    <t xml:space="preserve">	• Leave Dunlap Grade School by turning left and running north on Cedar Hills Drive/1st Street. 
	• Stay on 1st Street until turns into Walnut. 
	• Turn left onto Walnut St. 
	• Turn right onto 2nd Street towards North Park. 
	• Follow 2nd Street around to Hickory St to Route 91. 
	• Turn left onto Route 91 to the Peoria Fire Fighters Club.</t>
  </si>
  <si>
    <t xml:space="preserve">	• Leave Peoria Fire Fighter's Club, turn right running south on Route 91 towards Legion Hall Rd.
	• Turn right onto Legion Hall Rd.
	• Turn left onto Breckenridge Dr. 
	• Turn left onto Brookfield Dr. 
• Turn right onto W. Copperfield Dr. Stop at Copperpoint Dr.</t>
  </si>
  <si>
    <t>• Start back onto Copperfield Dr. 
	• Turn left onto Prairieview Dr. 
	• Turn right onto French Dr. 
	• Turn right onto Legion Hall Rd, crossing Route 91 to Dunlap High School entrance.
	• Turn right into DHS and stop in front of Cedar Hills Drive entrance/exit point.</t>
  </si>
  <si>
    <t xml:space="preserve">	• Leave Dunlap High School and turn right onto Cedars Hills Drive.
	• Turn right onto Allen Road.
• Turn left into south entrance of Banner School parking lot.</t>
  </si>
  <si>
    <t xml:space="preserve">	• Continue south on Allen Rd. 
	• Turn left onto Pinnacle Dr. and complete cul-de-sac. 
	• Turn left onto Allen Rd., straight through round-about and stay on Allen Rd. 
	• Turn left onto Miners Dr.
	• Turn left onto North Brooklyn Pl., cross W. Hickory Grove Rd. and go through cul-de-sac. 
	• Turn left onto W. Hickory Grove Rd. 
• Turn left onto N. Columbine Dr. towards Devonshire Estates for exchange point.</t>
  </si>
  <si>
    <t xml:space="preserve">	• Leaving exchange point, head south on N. Columbine Dr. 
	• Turn right onto N. Northtrail Dr.
	• Turn right onto W. Wilhelm Rd. 
	• Turn right onto N. Northfield Lane. 
	• Turn right onto W. Leyna Dr. 
	• Turn left onto N. Jason Dr. and curve left to W. Murphy Dr. 
	• Turn right onto Allen Rd and head north. 
	• Go around round-about and turn left onto W. Hickory Grove Rd.
• Turn left into lower level school entrance.</t>
  </si>
  <si>
    <t xml:space="preserve">	• Leave school parking lot heading west on W. Hickory Grove Rd. 
	• Turn left onto N. Granite St. 
	• Turn right onto W. Quartz St. 
	• Turn right onto N. Onyx Ln. 
	• Turn left onto W. Saddle Creek Dr. 
	• Turn left onto N. Country Ridge Ln. 
• Turn right onto W. Wilhelm Rd. and stop at Radnor Rd.</t>
  </si>
  <si>
    <t xml:space="preserve">	• Leave exchange point and head south on Radnor Rd. 
	• Turn right onto W. Hearthwood Dr. 
	• Turn right onto N. Trail View Dr. which turns into Glenfield Dr. 
	• Turn left onto W. Hearthwood Dr.
• Turn left onto Radnor Rd. and stop at same exchange point at end of Radnor.</t>
  </si>
  <si>
    <t xml:space="preserve">	• From exchange point, head east onto W. Wilhelm Rd.
• Stop at Lemonade Stand - 2nd Playden Dr. entrance when running east on Wilhelm</t>
  </si>
  <si>
    <t xml:space="preserve">	• Leaving exchange point, head east on W. Wilhelm Rd. 
	• Turn right on N. Allen Rd. 
	• Follow round-about and turn right onto W. Alta Rd.
	• Turn right onto N. Trails Edge Dr. 
	• Turn left onto N. Harvest Ct.
	• Turn left onto W. Iron Cross Dr.
	• Turn left onto N. Osage Ct.
	• Turn right onto N. Trails Edge Dr.
	• Cross W. Alta Rd. and continue south on N. Atlantic St.
• Stop at Alta Lodge.</t>
  </si>
  <si>
    <t xml:space="preserve">	• Leave Alta Lodge and head north on N. Atlantic St. 
	• Turn right onto W. Alta Rd.
	• Head straight through round-about and turn left onto Churchill Dr. 
	• Turn right onto W. Geneva Rd. 
	• Turn right onto W. Wilhelm Rd.
	• Cross Knoxville Ave. and head east on W. Mossville Rd.
• Turn right into Northminster Presbyterian Church Parking lot.</t>
  </si>
  <si>
    <t xml:space="preserve">	• Leave church parking lot and head east on W. Mossville Rd.
• Turn left into Mossville United Methodist Church parking lot.</t>
  </si>
  <si>
    <t xml:space="preserve">	• Leave church parking lot and head east on Mossville Rd.
	• Turn right onto Route 29.
• Stop at Detweiller Park entrance on the right for exchange point.</t>
  </si>
  <si>
    <t xml:space="preserve">	• Leave Detweiller Park heading south on Route 29.
• Stop at Lutheran Hillside Village entrance on the right for exchange point.</t>
  </si>
  <si>
    <t xml:space="preserve">	• Leave Lutheran Hillside Village heading south on Route 29.
• Stop at CrossFit 309 entrance on the right for exchange point.</t>
  </si>
  <si>
    <t xml:space="preserve">	• Leave Abington St. heading south on Route 29.
• Stop at IBEW at intersection of Wayne St. and NE Jefferson Ave. on the right for exchange point.</t>
  </si>
  <si>
    <t xml:space="preserve">	• Leave IBEW, continuing on NE Jefferson Ave.
	• Turn right onto Kumpf Blvd.
	• Turn right onto SW Monroe St.
• Turn right onto Fulton St.</t>
  </si>
  <si>
    <t>St. Jude Dunlap to Peoria Run Route</t>
  </si>
  <si>
    <t>Herman &amp; Associates</t>
  </si>
  <si>
    <t xml:space="preserve">	• Leave CrossFit 309 heading south on Route 29.
• Stop at Herman &amp; Associates: load buses to go through construction.</t>
  </si>
  <si>
    <t xml:space="preserve">	• Get off bus at Hardees, or as close as we can park. Continue south on Route 29.
• Stop at Abington St. on the right for exchange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</si>
</sst>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3" x14ac:knownFonts="1">
    <font>
      <sz val="11"/>
      <color theme="1"/>
      <name val="Calibri"/>
      <family val="2"/>
      <scheme val="minor"/>
    </font>
    <font>
      <b/>
      <sz val="11"/>
      <color theme="1"/>
      <name val="Calibri"/>
      <family val="2"/>
      <scheme val="minor"/>
    </font>
    <font>
      <sz val="11"/>
      <color theme="1"/>
      <name val="Calibri"/>
      <family val="2"/>
    </font>
    <font>
      <b/>
      <sz val="14"/>
      <color theme="1"/>
      <name val="Calibri"/>
      <family val="2"/>
      <scheme val="minor"/>
    </font>
    <font>
      <b/>
      <sz val="11"/>
      <color theme="1"/>
      <name val="Arial Narrow"/>
      <family val="2"/>
    </font>
    <font>
      <sz val="11"/>
      <color theme="1"/>
      <name val="Arial Narrow"/>
      <family val="2"/>
    </font>
    <font>
      <sz val="11"/>
      <color rgb="FFFF0000"/>
      <name val="Arial Narrow"/>
      <family val="2"/>
    </font>
    <font>
      <sz val="12"/>
      <color theme="1"/>
      <name val="Arial Narrow"/>
      <family val="2"/>
    </font>
    <font>
      <b/>
      <sz val="12"/>
      <color theme="1"/>
      <name val="Arial Narrow"/>
      <family val="2"/>
    </font>
    <font>
      <sz val="13"/>
      <color theme="1"/>
      <name val="Arial Narrow"/>
      <family val="2"/>
    </font>
    <font>
      <b/>
      <sz val="13"/>
      <color theme="1"/>
      <name val="Arial Narrow"/>
      <family val="2"/>
    </font>
    <font>
      <sz val="13"/>
      <color rgb="FFFF0000"/>
      <name val="Arial Narrow"/>
      <family val="2"/>
    </font>
    <font>
      <b/>
      <sz val="16"/>
      <color theme="1"/>
      <name val="Arial Narrow"/>
      <family val="2"/>
    </font>
  </fonts>
  <fills count="5">
    <fill>
      <patternFill patternType="none"/>
    </fill>
    <fill>
      <patternFill patternType="gray125"/>
    </fill>
    <fill>
      <patternFill patternType="solid">
        <fgColor rgb="FF00B050"/>
        <bgColor indexed="64"/>
      </patternFill>
    </fill>
    <fill>
      <patternFill patternType="solid">
        <fgColor rgb="FFDEEAF6"/>
        <bgColor indexed="64"/>
      </patternFill>
    </fill>
    <fill>
      <patternFill patternType="solid">
        <fgColor rgb="FF00E26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indexed="64"/>
      </bottom>
      <diagonal/>
    </border>
  </borders>
  <cellStyleXfs count="1">
    <xf numFmtId="0" fontId="0" fillId="0" borderId="0"/>
  </cellStyleXfs>
  <cellXfs count="53">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8"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vertical="center" wrapText="1"/>
    </xf>
    <xf numFmtId="2" fontId="5" fillId="0" borderId="1" xfId="0" applyNumberFormat="1" applyFont="1" applyBorder="1" applyAlignment="1">
      <alignment horizontal="center" vertical="center"/>
    </xf>
    <xf numFmtId="0" fontId="0" fillId="2" borderId="1" xfId="0" applyFill="1" applyBorder="1" applyAlignment="1">
      <alignment vertical="center" wrapText="1"/>
    </xf>
    <xf numFmtId="0" fontId="5" fillId="3" borderId="1" xfId="0" applyFont="1" applyFill="1" applyBorder="1" applyAlignment="1">
      <alignment vertical="center" wrapText="1"/>
    </xf>
    <xf numFmtId="0" fontId="5" fillId="0" borderId="2" xfId="0" applyFont="1" applyBorder="1" applyAlignment="1">
      <alignment horizontal="right" vertical="center" wrapText="1"/>
    </xf>
    <xf numFmtId="0" fontId="5" fillId="0" borderId="3" xfId="0" applyFont="1" applyBorder="1" applyAlignment="1">
      <alignment vertical="center" wrapText="1"/>
    </xf>
    <xf numFmtId="164" fontId="5" fillId="0" borderId="5"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5" fillId="0" borderId="0" xfId="0" applyFont="1" applyAlignment="1">
      <alignment wrapText="1"/>
    </xf>
    <xf numFmtId="0" fontId="5" fillId="0" borderId="0" xfId="0" applyFont="1"/>
    <xf numFmtId="0" fontId="7" fillId="0" borderId="0" xfId="0" applyFont="1" applyAlignment="1">
      <alignment wrapText="1"/>
    </xf>
    <xf numFmtId="0" fontId="8" fillId="0" borderId="0" xfId="0" applyFont="1" applyAlignment="1">
      <alignment horizontal="center" vertical="center" wrapText="1"/>
    </xf>
    <xf numFmtId="0" fontId="9" fillId="0" borderId="0" xfId="0" applyFont="1" applyAlignment="1">
      <alignment wrapText="1"/>
    </xf>
    <xf numFmtId="0" fontId="9" fillId="0" borderId="0" xfId="0" applyFont="1" applyAlignment="1">
      <alignment vertical="center" wrapText="1"/>
    </xf>
    <xf numFmtId="0" fontId="9" fillId="0" borderId="0" xfId="0" applyFont="1"/>
    <xf numFmtId="0" fontId="9" fillId="0" borderId="1" xfId="0" applyFont="1" applyBorder="1" applyAlignment="1">
      <alignment horizontal="center" vertical="center" wrapText="1"/>
    </xf>
    <xf numFmtId="18"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vertical="center" wrapText="1"/>
    </xf>
    <xf numFmtId="164" fontId="9" fillId="0" borderId="1" xfId="0" applyNumberFormat="1" applyFont="1" applyBorder="1" applyAlignment="1">
      <alignment horizontal="center" vertical="center"/>
    </xf>
    <xf numFmtId="0" fontId="9" fillId="0" borderId="2" xfId="0" applyFont="1" applyBorder="1" applyAlignment="1">
      <alignment horizontal="right" vertical="center" wrapText="1"/>
    </xf>
    <xf numFmtId="0" fontId="9" fillId="0" borderId="0" xfId="0" applyFont="1" applyAlignment="1">
      <alignment horizontal="center" vertical="center" wrapText="1"/>
    </xf>
    <xf numFmtId="2" fontId="9" fillId="0" borderId="1" xfId="0" applyNumberFormat="1" applyFont="1" applyBorder="1" applyAlignment="1">
      <alignment horizontal="center" vertical="center"/>
    </xf>
    <xf numFmtId="164" fontId="9" fillId="0" borderId="5" xfId="0" applyNumberFormat="1" applyFont="1" applyBorder="1" applyAlignment="1">
      <alignment horizontal="center" vertical="center"/>
    </xf>
    <xf numFmtId="0" fontId="9" fillId="3" borderId="1" xfId="0" applyFont="1" applyFill="1" applyBorder="1" applyAlignment="1">
      <alignment vertical="center" wrapText="1"/>
    </xf>
    <xf numFmtId="0" fontId="10" fillId="4" borderId="1" xfId="0" applyFont="1" applyFill="1" applyBorder="1" applyAlignment="1">
      <alignment horizontal="center" vertical="center" wrapText="1"/>
    </xf>
    <xf numFmtId="0" fontId="10" fillId="4" borderId="6" xfId="0" applyFont="1" applyFill="1" applyBorder="1" applyAlignment="1">
      <alignment horizontal="center" vertical="center" wrapText="1"/>
    </xf>
    <xf numFmtId="2" fontId="9" fillId="0" borderId="6" xfId="0" applyNumberFormat="1"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vertical="center" wrapText="1"/>
    </xf>
    <xf numFmtId="0" fontId="9" fillId="0" borderId="7" xfId="0" applyFont="1" applyBorder="1" applyAlignment="1">
      <alignment horizontal="right" vertical="center" wrapText="1"/>
    </xf>
    <xf numFmtId="0" fontId="5" fillId="0" borderId="8" xfId="0" applyFont="1" applyBorder="1" applyAlignment="1">
      <alignment vertical="center" wrapText="1"/>
    </xf>
    <xf numFmtId="164" fontId="9" fillId="0" borderId="9" xfId="0" applyNumberFormat="1" applyFont="1" applyBorder="1" applyAlignment="1">
      <alignment horizontal="center" vertical="center"/>
    </xf>
    <xf numFmtId="0" fontId="3" fillId="2" borderId="2" xfId="0" applyFont="1" applyFill="1" applyBorder="1" applyAlignment="1">
      <alignment horizontal="center" wrapText="1"/>
    </xf>
    <xf numFmtId="0" fontId="3" fillId="2" borderId="4" xfId="0" applyFont="1" applyFill="1" applyBorder="1" applyAlignment="1">
      <alignment horizontal="center" wrapText="1"/>
    </xf>
    <xf numFmtId="0" fontId="3" fillId="2" borderId="3" xfId="0" applyFont="1" applyFill="1" applyBorder="1" applyAlignment="1">
      <alignment horizontal="center" wrapText="1"/>
    </xf>
    <xf numFmtId="0" fontId="4" fillId="0" borderId="0" xfId="0" applyFont="1" applyAlignment="1">
      <alignment horizont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8"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00E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22"/>
  <sheetViews>
    <sheetView showGridLines="0" workbookViewId="0">
      <selection activeCell="F8" sqref="F8"/>
    </sheetView>
  </sheetViews>
  <sheetFormatPr defaultRowHeight="15" x14ac:dyDescent="0.25"/>
  <cols>
    <col min="1" max="1" width="2.85546875" customWidth="1"/>
    <col min="2" max="2" width="5.5703125" customWidth="1"/>
    <col min="3" max="3" width="8.5703125" customWidth="1"/>
    <col min="4" max="4" width="9.7109375" customWidth="1"/>
    <col min="5" max="5" width="14.85546875" customWidth="1"/>
    <col min="6" max="6" width="63.42578125" customWidth="1"/>
    <col min="7" max="7" width="18.7109375" customWidth="1"/>
    <col min="8" max="9" width="12.42578125" customWidth="1"/>
    <col min="10" max="10" width="4.42578125" customWidth="1"/>
    <col min="11" max="11" width="7.5703125" customWidth="1"/>
    <col min="13" max="15" width="9.140625" hidden="1" customWidth="1"/>
  </cols>
  <sheetData>
    <row r="1" spans="2:16" x14ac:dyDescent="0.25">
      <c r="B1" s="1"/>
      <c r="C1" s="1"/>
      <c r="D1" s="1"/>
      <c r="E1" s="1"/>
      <c r="F1" s="1"/>
      <c r="G1" s="1"/>
      <c r="H1" s="1"/>
      <c r="I1" s="1"/>
      <c r="J1" s="1"/>
      <c r="K1" s="1"/>
      <c r="L1" s="1"/>
      <c r="M1" s="2"/>
      <c r="N1" s="2"/>
      <c r="O1" s="2"/>
      <c r="P1" s="1"/>
    </row>
    <row r="2" spans="2:16" ht="18.75" x14ac:dyDescent="0.3">
      <c r="B2" s="45" t="s">
        <v>0</v>
      </c>
      <c r="C2" s="46"/>
      <c r="D2" s="46"/>
      <c r="E2" s="46"/>
      <c r="F2" s="46"/>
      <c r="G2" s="46"/>
      <c r="H2" s="46"/>
      <c r="I2" s="46"/>
      <c r="J2" s="46"/>
      <c r="K2" s="47"/>
      <c r="L2" s="1"/>
      <c r="M2" s="2"/>
      <c r="N2" s="2"/>
      <c r="O2" s="2"/>
      <c r="P2" s="1"/>
    </row>
    <row r="3" spans="2:16" ht="30" x14ac:dyDescent="0.3">
      <c r="B3" s="7" t="s">
        <v>1</v>
      </c>
      <c r="C3" s="7" t="s">
        <v>2</v>
      </c>
      <c r="D3" s="7" t="s">
        <v>3</v>
      </c>
      <c r="E3" s="7" t="s">
        <v>4</v>
      </c>
      <c r="F3" s="7" t="s">
        <v>5</v>
      </c>
      <c r="G3" s="7" t="s">
        <v>6</v>
      </c>
      <c r="H3" s="7" t="s">
        <v>7</v>
      </c>
      <c r="I3" s="7" t="s">
        <v>8</v>
      </c>
      <c r="J3" s="48" t="s">
        <v>9</v>
      </c>
      <c r="K3" s="48"/>
      <c r="L3" s="1"/>
      <c r="M3" s="4" t="s">
        <v>10</v>
      </c>
      <c r="N3" s="4" t="s">
        <v>11</v>
      </c>
      <c r="O3" s="5" t="s">
        <v>12</v>
      </c>
      <c r="P3" s="1"/>
    </row>
    <row r="4" spans="2:16" ht="66" x14ac:dyDescent="0.25">
      <c r="B4" s="8">
        <v>1</v>
      </c>
      <c r="C4" s="9">
        <f>+H4</f>
        <v>1.25</v>
      </c>
      <c r="D4" s="10">
        <v>0.29166666666666669</v>
      </c>
      <c r="E4" s="11" t="s">
        <v>13</v>
      </c>
      <c r="F4" s="12" t="s">
        <v>14</v>
      </c>
      <c r="G4" s="12" t="s">
        <v>15</v>
      </c>
      <c r="H4" s="9">
        <v>1.25</v>
      </c>
      <c r="I4" s="19">
        <f t="shared" ref="I4:I22" si="0">D4+TIME(0,J4,0)</f>
        <v>0.30277777777777781</v>
      </c>
      <c r="J4" s="16">
        <f>+O4</f>
        <v>16</v>
      </c>
      <c r="K4" s="17" t="s">
        <v>16</v>
      </c>
      <c r="L4" s="2"/>
      <c r="M4" s="3">
        <v>13</v>
      </c>
      <c r="N4" s="3">
        <v>3</v>
      </c>
      <c r="O4" s="6">
        <f t="shared" ref="O4:O22" si="1">ROUND((C4*M4),0)</f>
        <v>16</v>
      </c>
      <c r="P4" s="1"/>
    </row>
    <row r="5" spans="2:16" ht="66" x14ac:dyDescent="0.25">
      <c r="B5" s="8">
        <v>2</v>
      </c>
      <c r="C5" s="13">
        <f>+H5-H4</f>
        <v>1.0099999999999998</v>
      </c>
      <c r="D5" s="18">
        <f t="shared" ref="D5:D22" si="2">I4+TIME(0,N5,0)</f>
        <v>0.30486111111111114</v>
      </c>
      <c r="E5" s="11" t="s">
        <v>17</v>
      </c>
      <c r="F5" s="12" t="s">
        <v>57</v>
      </c>
      <c r="G5" s="12" t="s">
        <v>18</v>
      </c>
      <c r="H5" s="9">
        <v>2.2599999999999998</v>
      </c>
      <c r="I5" s="18">
        <f t="shared" si="0"/>
        <v>0.31388888888888894</v>
      </c>
      <c r="J5" s="16">
        <f t="shared" ref="J5" si="3">+O5</f>
        <v>13</v>
      </c>
      <c r="K5" s="17" t="s">
        <v>16</v>
      </c>
      <c r="L5" s="2"/>
      <c r="M5" s="3">
        <v>13</v>
      </c>
      <c r="N5" s="3">
        <v>3</v>
      </c>
      <c r="O5" s="6">
        <f t="shared" si="1"/>
        <v>13</v>
      </c>
      <c r="P5" s="1"/>
    </row>
    <row r="6" spans="2:16" ht="49.5" x14ac:dyDescent="0.25">
      <c r="B6" s="14"/>
      <c r="C6" s="13">
        <f t="shared" ref="C6:C22" si="4">+H6-H5</f>
        <v>1.2600000000000002</v>
      </c>
      <c r="D6" s="18">
        <f t="shared" si="2"/>
        <v>0.31597222222222227</v>
      </c>
      <c r="E6" s="11" t="s">
        <v>19</v>
      </c>
      <c r="F6" s="12" t="s">
        <v>20</v>
      </c>
      <c r="G6" s="12" t="s">
        <v>21</v>
      </c>
      <c r="H6" s="9">
        <v>3.52</v>
      </c>
      <c r="I6" s="18">
        <f t="shared" si="0"/>
        <v>0.32708333333333339</v>
      </c>
      <c r="J6" s="16">
        <f t="shared" ref="J6:J22" si="5">+O6</f>
        <v>16</v>
      </c>
      <c r="K6" s="17" t="s">
        <v>16</v>
      </c>
      <c r="L6" s="2"/>
      <c r="M6" s="3">
        <v>13</v>
      </c>
      <c r="N6" s="3">
        <v>3</v>
      </c>
      <c r="O6" s="6">
        <f t="shared" si="1"/>
        <v>16</v>
      </c>
      <c r="P6" s="1"/>
    </row>
    <row r="7" spans="2:16" ht="49.5" x14ac:dyDescent="0.25">
      <c r="B7" s="8">
        <v>3</v>
      </c>
      <c r="C7" s="13">
        <f t="shared" si="4"/>
        <v>2.6999999999999997</v>
      </c>
      <c r="D7" s="18">
        <f t="shared" si="2"/>
        <v>0.32916666666666672</v>
      </c>
      <c r="E7" s="9" t="s">
        <v>22</v>
      </c>
      <c r="F7" s="12" t="s">
        <v>23</v>
      </c>
      <c r="G7" s="15" t="s">
        <v>24</v>
      </c>
      <c r="H7" s="9">
        <v>6.22</v>
      </c>
      <c r="I7" s="18">
        <f t="shared" si="0"/>
        <v>0.3534722222222223</v>
      </c>
      <c r="J7" s="16">
        <f t="shared" si="5"/>
        <v>35</v>
      </c>
      <c r="K7" s="17" t="s">
        <v>16</v>
      </c>
      <c r="L7" s="2"/>
      <c r="M7" s="3">
        <v>13</v>
      </c>
      <c r="N7" s="3">
        <v>3</v>
      </c>
      <c r="O7" s="6">
        <f t="shared" si="1"/>
        <v>35</v>
      </c>
      <c r="P7" s="1"/>
    </row>
    <row r="8" spans="2:16" ht="66" x14ac:dyDescent="0.25">
      <c r="B8" s="8">
        <v>4</v>
      </c>
      <c r="C8" s="13">
        <f t="shared" si="4"/>
        <v>2.1000000000000005</v>
      </c>
      <c r="D8" s="18">
        <f t="shared" si="2"/>
        <v>0.36388888888888898</v>
      </c>
      <c r="E8" s="11" t="s">
        <v>25</v>
      </c>
      <c r="F8" s="12" t="s">
        <v>69</v>
      </c>
      <c r="G8" s="12" t="s">
        <v>26</v>
      </c>
      <c r="H8" s="9">
        <v>8.32</v>
      </c>
      <c r="I8" s="18">
        <f t="shared" si="0"/>
        <v>0.38263888888888897</v>
      </c>
      <c r="J8" s="16">
        <f t="shared" si="5"/>
        <v>27</v>
      </c>
      <c r="K8" s="17" t="s">
        <v>16</v>
      </c>
      <c r="L8" s="2"/>
      <c r="M8" s="3">
        <v>13</v>
      </c>
      <c r="N8" s="3">
        <v>15</v>
      </c>
      <c r="O8" s="6">
        <f t="shared" si="1"/>
        <v>27</v>
      </c>
      <c r="P8" s="1"/>
    </row>
    <row r="9" spans="2:16" ht="82.5" x14ac:dyDescent="0.25">
      <c r="B9" s="8">
        <v>5</v>
      </c>
      <c r="C9" s="13">
        <f t="shared" si="4"/>
        <v>1.6999999999999993</v>
      </c>
      <c r="D9" s="18">
        <f t="shared" si="2"/>
        <v>0.3847222222222223</v>
      </c>
      <c r="E9" s="9" t="s">
        <v>27</v>
      </c>
      <c r="F9" s="12" t="s">
        <v>28</v>
      </c>
      <c r="G9" s="15" t="s">
        <v>29</v>
      </c>
      <c r="H9" s="9">
        <v>10.02</v>
      </c>
      <c r="I9" s="18">
        <f t="shared" si="0"/>
        <v>0.40000000000000008</v>
      </c>
      <c r="J9" s="16">
        <f t="shared" si="5"/>
        <v>22</v>
      </c>
      <c r="K9" s="17" t="s">
        <v>16</v>
      </c>
      <c r="L9" s="2"/>
      <c r="M9" s="3">
        <v>13</v>
      </c>
      <c r="N9" s="3">
        <v>3</v>
      </c>
      <c r="O9" s="6">
        <f t="shared" si="1"/>
        <v>22</v>
      </c>
      <c r="P9" s="1"/>
    </row>
    <row r="10" spans="2:16" ht="66" x14ac:dyDescent="0.25">
      <c r="B10" s="8">
        <v>6</v>
      </c>
      <c r="C10" s="13">
        <f t="shared" si="4"/>
        <v>1.8000000000000007</v>
      </c>
      <c r="D10" s="18">
        <f t="shared" si="2"/>
        <v>0.41041666666666676</v>
      </c>
      <c r="E10" s="11" t="s">
        <v>30</v>
      </c>
      <c r="F10" s="12" t="s">
        <v>58</v>
      </c>
      <c r="G10" s="12" t="s">
        <v>31</v>
      </c>
      <c r="H10" s="9">
        <v>11.82</v>
      </c>
      <c r="I10" s="18">
        <f t="shared" si="0"/>
        <v>0.42638888888888898</v>
      </c>
      <c r="J10" s="16">
        <f t="shared" si="5"/>
        <v>23</v>
      </c>
      <c r="K10" s="17" t="s">
        <v>16</v>
      </c>
      <c r="L10" s="2"/>
      <c r="M10" s="3">
        <v>13</v>
      </c>
      <c r="N10" s="3">
        <v>15</v>
      </c>
      <c r="O10" s="6">
        <f t="shared" si="1"/>
        <v>23</v>
      </c>
      <c r="P10" s="1"/>
    </row>
    <row r="11" spans="2:16" ht="66" x14ac:dyDescent="0.25">
      <c r="B11" s="8">
        <v>7</v>
      </c>
      <c r="C11" s="13">
        <f t="shared" si="4"/>
        <v>1.08</v>
      </c>
      <c r="D11" s="18">
        <f t="shared" si="2"/>
        <v>0.42847222222222231</v>
      </c>
      <c r="E11" s="11" t="s">
        <v>32</v>
      </c>
      <c r="F11" s="12" t="s">
        <v>33</v>
      </c>
      <c r="G11" s="12" t="s">
        <v>31</v>
      </c>
      <c r="H11" s="9">
        <v>12.9</v>
      </c>
      <c r="I11" s="18">
        <f t="shared" si="0"/>
        <v>0.43819444444444455</v>
      </c>
      <c r="J11" s="16">
        <f t="shared" si="5"/>
        <v>14</v>
      </c>
      <c r="K11" s="17" t="s">
        <v>16</v>
      </c>
      <c r="L11" s="2"/>
      <c r="M11" s="3">
        <v>13</v>
      </c>
      <c r="N11" s="3">
        <v>3</v>
      </c>
      <c r="O11" s="6">
        <f t="shared" si="1"/>
        <v>14</v>
      </c>
      <c r="P11" s="1"/>
    </row>
    <row r="12" spans="2:16" ht="49.5" x14ac:dyDescent="0.25">
      <c r="B12" s="8">
        <v>8</v>
      </c>
      <c r="C12" s="13">
        <f t="shared" si="4"/>
        <v>0.71999999999999886</v>
      </c>
      <c r="D12" s="18">
        <f t="shared" si="2"/>
        <v>0.44027777777777788</v>
      </c>
      <c r="E12" s="9" t="s">
        <v>34</v>
      </c>
      <c r="F12" s="12" t="s">
        <v>59</v>
      </c>
      <c r="G12" s="12" t="s">
        <v>35</v>
      </c>
      <c r="H12" s="9">
        <v>13.62</v>
      </c>
      <c r="I12" s="18">
        <f t="shared" si="0"/>
        <v>0.44652777777777786</v>
      </c>
      <c r="J12" s="16">
        <f t="shared" si="5"/>
        <v>9</v>
      </c>
      <c r="K12" s="17" t="s">
        <v>16</v>
      </c>
      <c r="L12" s="2"/>
      <c r="M12" s="3">
        <v>13</v>
      </c>
      <c r="N12" s="3">
        <v>3</v>
      </c>
      <c r="O12" s="6">
        <f t="shared" si="1"/>
        <v>9</v>
      </c>
      <c r="P12" s="1"/>
    </row>
    <row r="13" spans="2:16" ht="66" x14ac:dyDescent="0.25">
      <c r="B13" s="8">
        <v>9</v>
      </c>
      <c r="C13" s="13">
        <f t="shared" si="4"/>
        <v>2.2000000000000011</v>
      </c>
      <c r="D13" s="18">
        <f t="shared" si="2"/>
        <v>0.45000000000000007</v>
      </c>
      <c r="E13" s="9" t="s">
        <v>36</v>
      </c>
      <c r="F13" s="12" t="s">
        <v>60</v>
      </c>
      <c r="G13" s="12" t="s">
        <v>37</v>
      </c>
      <c r="H13" s="9">
        <v>15.82</v>
      </c>
      <c r="I13" s="18">
        <f t="shared" si="0"/>
        <v>0.47013888888888894</v>
      </c>
      <c r="J13" s="16">
        <f t="shared" si="5"/>
        <v>29</v>
      </c>
      <c r="K13" s="17" t="s">
        <v>16</v>
      </c>
      <c r="L13" s="2"/>
      <c r="M13" s="3">
        <v>13</v>
      </c>
      <c r="N13" s="3">
        <v>5</v>
      </c>
      <c r="O13" s="6">
        <f t="shared" si="1"/>
        <v>29</v>
      </c>
      <c r="P13" s="1"/>
    </row>
    <row r="14" spans="2:16" ht="66" x14ac:dyDescent="0.25">
      <c r="B14" s="8">
        <v>10</v>
      </c>
      <c r="C14" s="13">
        <f t="shared" si="4"/>
        <v>1.75</v>
      </c>
      <c r="D14" s="18">
        <f t="shared" si="2"/>
        <v>0.47222222222222227</v>
      </c>
      <c r="E14" s="9" t="s">
        <v>38</v>
      </c>
      <c r="F14" s="12" t="s">
        <v>39</v>
      </c>
      <c r="G14" s="15" t="s">
        <v>40</v>
      </c>
      <c r="H14" s="9">
        <v>17.57</v>
      </c>
      <c r="I14" s="18">
        <f t="shared" si="0"/>
        <v>0.48819444444444449</v>
      </c>
      <c r="J14" s="16">
        <f t="shared" si="5"/>
        <v>23</v>
      </c>
      <c r="K14" s="17" t="s">
        <v>16</v>
      </c>
      <c r="L14" s="2"/>
      <c r="M14" s="3">
        <v>13</v>
      </c>
      <c r="N14" s="3">
        <v>3</v>
      </c>
      <c r="O14" s="6">
        <f t="shared" si="1"/>
        <v>23</v>
      </c>
      <c r="P14" s="1"/>
    </row>
    <row r="15" spans="2:16" ht="33" x14ac:dyDescent="0.25">
      <c r="B15" s="8">
        <v>11</v>
      </c>
      <c r="C15" s="13">
        <f t="shared" si="4"/>
        <v>2.1000000000000014</v>
      </c>
      <c r="D15" s="18">
        <f t="shared" si="2"/>
        <v>0.49861111111111117</v>
      </c>
      <c r="E15" s="9" t="s">
        <v>41</v>
      </c>
      <c r="F15" s="12" t="s">
        <v>61</v>
      </c>
      <c r="G15" s="12" t="s">
        <v>42</v>
      </c>
      <c r="H15" s="9">
        <v>19.670000000000002</v>
      </c>
      <c r="I15" s="18">
        <f t="shared" si="0"/>
        <v>0.51736111111111116</v>
      </c>
      <c r="J15" s="16">
        <f t="shared" si="5"/>
        <v>27</v>
      </c>
      <c r="K15" s="17" t="s">
        <v>16</v>
      </c>
      <c r="L15" s="2"/>
      <c r="M15" s="3">
        <v>13</v>
      </c>
      <c r="N15" s="3">
        <v>15</v>
      </c>
      <c r="O15" s="6">
        <f t="shared" si="1"/>
        <v>27</v>
      </c>
      <c r="P15" s="1"/>
    </row>
    <row r="16" spans="2:16" ht="33" x14ac:dyDescent="0.25">
      <c r="B16" s="8">
        <v>12</v>
      </c>
      <c r="C16" s="13">
        <f t="shared" si="4"/>
        <v>2.1499999999999986</v>
      </c>
      <c r="D16" s="18">
        <f t="shared" si="2"/>
        <v>0.51944444444444449</v>
      </c>
      <c r="E16" s="9" t="s">
        <v>43</v>
      </c>
      <c r="F16" s="12" t="s">
        <v>62</v>
      </c>
      <c r="G16" s="12" t="s">
        <v>44</v>
      </c>
      <c r="H16" s="9">
        <v>21.82</v>
      </c>
      <c r="I16" s="18">
        <f t="shared" si="0"/>
        <v>0.53888888888888897</v>
      </c>
      <c r="J16" s="16">
        <f t="shared" si="5"/>
        <v>28</v>
      </c>
      <c r="K16" s="17" t="s">
        <v>16</v>
      </c>
      <c r="L16" s="2"/>
      <c r="M16" s="3">
        <v>13</v>
      </c>
      <c r="N16" s="3">
        <v>3</v>
      </c>
      <c r="O16" s="6">
        <f t="shared" si="1"/>
        <v>28</v>
      </c>
      <c r="P16" s="1"/>
    </row>
    <row r="17" spans="2:16" ht="49.5" x14ac:dyDescent="0.25">
      <c r="B17" s="8">
        <v>13</v>
      </c>
      <c r="C17" s="13">
        <f t="shared" si="4"/>
        <v>1.8000000000000007</v>
      </c>
      <c r="D17" s="18">
        <f t="shared" si="2"/>
        <v>0.5409722222222223</v>
      </c>
      <c r="E17" s="9" t="s">
        <v>45</v>
      </c>
      <c r="F17" s="12" t="s">
        <v>63</v>
      </c>
      <c r="G17" s="12" t="s">
        <v>46</v>
      </c>
      <c r="H17" s="9">
        <v>23.62</v>
      </c>
      <c r="I17" s="18">
        <f t="shared" si="0"/>
        <v>0.55694444444444446</v>
      </c>
      <c r="J17" s="16">
        <f t="shared" si="5"/>
        <v>23</v>
      </c>
      <c r="K17" s="17" t="s">
        <v>16</v>
      </c>
      <c r="L17" s="2"/>
      <c r="M17" s="3">
        <v>13</v>
      </c>
      <c r="N17" s="3">
        <v>3</v>
      </c>
      <c r="O17" s="6">
        <f t="shared" si="1"/>
        <v>23</v>
      </c>
      <c r="P17" s="1"/>
    </row>
    <row r="18" spans="2:16" ht="33" x14ac:dyDescent="0.25">
      <c r="B18" s="8">
        <v>14</v>
      </c>
      <c r="C18" s="13">
        <f t="shared" si="4"/>
        <v>1.3999999999999986</v>
      </c>
      <c r="D18" s="18">
        <f t="shared" si="2"/>
        <v>0.55902777777777779</v>
      </c>
      <c r="E18" s="9" t="s">
        <v>47</v>
      </c>
      <c r="F18" s="12" t="s">
        <v>64</v>
      </c>
      <c r="G18" s="15" t="s">
        <v>48</v>
      </c>
      <c r="H18" s="9">
        <v>25.02</v>
      </c>
      <c r="I18" s="18">
        <f t="shared" si="0"/>
        <v>0.57152777777777775</v>
      </c>
      <c r="J18" s="16">
        <f t="shared" si="5"/>
        <v>18</v>
      </c>
      <c r="K18" s="17" t="s">
        <v>16</v>
      </c>
      <c r="L18" s="2"/>
      <c r="M18" s="3">
        <v>13</v>
      </c>
      <c r="N18" s="3">
        <v>3</v>
      </c>
      <c r="O18" s="6">
        <f t="shared" si="1"/>
        <v>18</v>
      </c>
      <c r="P18" s="1"/>
    </row>
    <row r="19" spans="2:16" ht="33" x14ac:dyDescent="0.25">
      <c r="B19" s="8">
        <v>15</v>
      </c>
      <c r="C19" s="13">
        <f t="shared" si="4"/>
        <v>2.6000000000000014</v>
      </c>
      <c r="D19" s="18">
        <f t="shared" si="2"/>
        <v>0.58194444444444438</v>
      </c>
      <c r="E19" s="9" t="s">
        <v>49</v>
      </c>
      <c r="F19" s="12" t="s">
        <v>65</v>
      </c>
      <c r="G19" s="12" t="s">
        <v>50</v>
      </c>
      <c r="H19" s="9">
        <v>27.62</v>
      </c>
      <c r="I19" s="18">
        <f t="shared" si="0"/>
        <v>0.60555555555555551</v>
      </c>
      <c r="J19" s="16">
        <f t="shared" si="5"/>
        <v>34</v>
      </c>
      <c r="K19" s="17" t="s">
        <v>16</v>
      </c>
      <c r="L19" s="2"/>
      <c r="M19" s="3">
        <v>13</v>
      </c>
      <c r="N19" s="3">
        <v>15</v>
      </c>
      <c r="O19" s="6">
        <f t="shared" si="1"/>
        <v>34</v>
      </c>
      <c r="P19" s="1"/>
    </row>
    <row r="20" spans="2:16" ht="33" x14ac:dyDescent="0.25">
      <c r="B20" s="8">
        <v>16</v>
      </c>
      <c r="C20" s="13">
        <f t="shared" si="4"/>
        <v>1.0999999999999979</v>
      </c>
      <c r="D20" s="18">
        <f t="shared" si="2"/>
        <v>0.60763888888888884</v>
      </c>
      <c r="E20" s="9" t="s">
        <v>51</v>
      </c>
      <c r="F20" s="12" t="s">
        <v>66</v>
      </c>
      <c r="G20" s="12" t="s">
        <v>52</v>
      </c>
      <c r="H20" s="9">
        <v>28.72</v>
      </c>
      <c r="I20" s="18">
        <f t="shared" si="0"/>
        <v>0.61736111111111103</v>
      </c>
      <c r="J20" s="16">
        <f t="shared" si="5"/>
        <v>14</v>
      </c>
      <c r="K20" s="17" t="s">
        <v>16</v>
      </c>
      <c r="L20" s="2"/>
      <c r="M20" s="3">
        <v>13</v>
      </c>
      <c r="N20" s="3">
        <v>3</v>
      </c>
      <c r="O20" s="6">
        <f t="shared" si="1"/>
        <v>14</v>
      </c>
      <c r="P20" s="1"/>
    </row>
    <row r="21" spans="2:16" ht="33" x14ac:dyDescent="0.25">
      <c r="B21" s="8">
        <v>17</v>
      </c>
      <c r="C21" s="13">
        <f t="shared" si="4"/>
        <v>1</v>
      </c>
      <c r="D21" s="18">
        <f t="shared" si="2"/>
        <v>0.61944444444444435</v>
      </c>
      <c r="E21" s="9" t="s">
        <v>53</v>
      </c>
      <c r="F21" s="12" t="s">
        <v>67</v>
      </c>
      <c r="G21" s="12" t="s">
        <v>54</v>
      </c>
      <c r="H21" s="9">
        <v>29.72</v>
      </c>
      <c r="I21" s="18">
        <f t="shared" si="0"/>
        <v>0.6284722222222221</v>
      </c>
      <c r="J21" s="16">
        <f t="shared" si="5"/>
        <v>13</v>
      </c>
      <c r="K21" s="17" t="s">
        <v>16</v>
      </c>
      <c r="L21" s="2"/>
      <c r="M21" s="3">
        <v>13</v>
      </c>
      <c r="N21" s="3">
        <v>3</v>
      </c>
      <c r="O21" s="6">
        <f t="shared" si="1"/>
        <v>13</v>
      </c>
      <c r="P21" s="1"/>
    </row>
    <row r="22" spans="2:16" ht="33" x14ac:dyDescent="0.25">
      <c r="B22" s="8">
        <v>18</v>
      </c>
      <c r="C22" s="13">
        <f t="shared" si="4"/>
        <v>1.3000000000000007</v>
      </c>
      <c r="D22" s="18">
        <f t="shared" si="2"/>
        <v>0.63055555555555542</v>
      </c>
      <c r="E22" s="9" t="s">
        <v>55</v>
      </c>
      <c r="F22" s="12" t="s">
        <v>68</v>
      </c>
      <c r="G22" s="12" t="s">
        <v>56</v>
      </c>
      <c r="H22" s="9">
        <v>31.02</v>
      </c>
      <c r="I22" s="18">
        <f t="shared" si="0"/>
        <v>0.64236111111111094</v>
      </c>
      <c r="J22" s="16">
        <f t="shared" si="5"/>
        <v>17</v>
      </c>
      <c r="K22" s="17" t="s">
        <v>16</v>
      </c>
      <c r="L22" s="2"/>
      <c r="M22" s="3">
        <v>13</v>
      </c>
      <c r="N22" s="3">
        <v>3</v>
      </c>
      <c r="O22" s="6">
        <f t="shared" si="1"/>
        <v>17</v>
      </c>
      <c r="P22" s="1"/>
    </row>
  </sheetData>
  <mergeCells count="2">
    <mergeCell ref="B2:K2"/>
    <mergeCell ref="J3:K3"/>
  </mergeCells>
  <pageMargins left="0.2" right="0.2" top="0.5" bottom="0.5" header="0.3" footer="0.3"/>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A18E7-C859-4755-B743-ADC83F180FCB}">
  <sheetPr>
    <pageSetUpPr fitToPage="1"/>
  </sheetPr>
  <dimension ref="B1:P22"/>
  <sheetViews>
    <sheetView showGridLines="0" tabSelected="1" topLeftCell="C16" workbookViewId="0">
      <selection activeCell="F21" sqref="F21"/>
    </sheetView>
  </sheetViews>
  <sheetFormatPr defaultRowHeight="17.25" x14ac:dyDescent="0.3"/>
  <cols>
    <col min="1" max="1" width="2.85546875" style="26" customWidth="1"/>
    <col min="2" max="2" width="5.5703125" style="26" customWidth="1"/>
    <col min="3" max="3" width="8.5703125" style="26" customWidth="1"/>
    <col min="4" max="4" width="9.7109375" style="26" customWidth="1"/>
    <col min="5" max="5" width="11" style="26" customWidth="1"/>
    <col min="6" max="6" width="75.5703125" style="26" customWidth="1"/>
    <col min="7" max="7" width="18.7109375" style="26" customWidth="1"/>
    <col min="8" max="8" width="11.140625" style="26" customWidth="1"/>
    <col min="9" max="9" width="10.85546875" style="26" customWidth="1"/>
    <col min="10" max="10" width="3.7109375" style="26" customWidth="1"/>
    <col min="11" max="11" width="8.42578125" style="21" customWidth="1"/>
    <col min="12" max="12" width="9.140625" style="26"/>
    <col min="13" max="15" width="9.140625" style="26" hidden="1" customWidth="1"/>
    <col min="16" max="16384" width="9.140625" style="26"/>
  </cols>
  <sheetData>
    <row r="1" spans="2:16" x14ac:dyDescent="0.3">
      <c r="B1" s="24"/>
      <c r="C1" s="24"/>
      <c r="D1" s="24"/>
      <c r="E1" s="24"/>
      <c r="F1" s="24"/>
      <c r="G1" s="24"/>
      <c r="H1" s="24"/>
      <c r="I1" s="24"/>
      <c r="J1" s="24"/>
      <c r="K1" s="20"/>
      <c r="L1" s="24"/>
      <c r="M1" s="25"/>
      <c r="N1" s="25"/>
      <c r="O1" s="25"/>
      <c r="P1" s="24"/>
    </row>
    <row r="2" spans="2:16" ht="25.5" customHeight="1" x14ac:dyDescent="0.3">
      <c r="B2" s="49" t="s">
        <v>87</v>
      </c>
      <c r="C2" s="50"/>
      <c r="D2" s="50"/>
      <c r="E2" s="50"/>
      <c r="F2" s="50"/>
      <c r="G2" s="50"/>
      <c r="H2" s="50"/>
      <c r="I2" s="50"/>
      <c r="J2" s="50"/>
      <c r="K2" s="51"/>
      <c r="L2" s="24"/>
      <c r="M2" s="25"/>
      <c r="N2" s="25"/>
      <c r="O2" s="25"/>
      <c r="P2" s="24"/>
    </row>
    <row r="3" spans="2:16" s="22" customFormat="1" ht="31.5" x14ac:dyDescent="0.25">
      <c r="B3" s="23" t="s">
        <v>1</v>
      </c>
      <c r="C3" s="23" t="s">
        <v>2</v>
      </c>
      <c r="D3" s="23" t="s">
        <v>3</v>
      </c>
      <c r="E3" s="23" t="s">
        <v>4</v>
      </c>
      <c r="F3" s="23" t="s">
        <v>5</v>
      </c>
      <c r="G3" s="23" t="s">
        <v>6</v>
      </c>
      <c r="H3" s="23" t="s">
        <v>7</v>
      </c>
      <c r="I3" s="23" t="s">
        <v>8</v>
      </c>
      <c r="J3" s="52" t="s">
        <v>9</v>
      </c>
      <c r="K3" s="52"/>
      <c r="M3" s="23" t="s">
        <v>10</v>
      </c>
      <c r="N3" s="23" t="s">
        <v>11</v>
      </c>
      <c r="O3" s="23" t="s">
        <v>12</v>
      </c>
    </row>
    <row r="4" spans="2:16" ht="126" customHeight="1" x14ac:dyDescent="0.3">
      <c r="B4" s="37">
        <v>1</v>
      </c>
      <c r="C4" s="27">
        <f>+H4</f>
        <v>1.25</v>
      </c>
      <c r="D4" s="28">
        <v>0.29166666666666669</v>
      </c>
      <c r="E4" s="29" t="s">
        <v>13</v>
      </c>
      <c r="F4" s="30" t="s">
        <v>70</v>
      </c>
      <c r="G4" s="30" t="s">
        <v>15</v>
      </c>
      <c r="H4" s="27">
        <v>1.25</v>
      </c>
      <c r="I4" s="31">
        <f t="shared" ref="I4:I22" si="0">D4+TIME(0,J4,0)</f>
        <v>0.30277777777777781</v>
      </c>
      <c r="J4" s="32">
        <f>+O4</f>
        <v>16</v>
      </c>
      <c r="K4" s="17" t="s">
        <v>16</v>
      </c>
      <c r="L4" s="25"/>
      <c r="M4" s="33">
        <v>13</v>
      </c>
      <c r="N4" s="33">
        <v>3</v>
      </c>
      <c r="O4" s="33">
        <f t="shared" ref="O4:O22" si="1">ROUND((C4*M4),0)</f>
        <v>16</v>
      </c>
      <c r="P4" s="24"/>
    </row>
    <row r="5" spans="2:16" ht="111.75" customHeight="1" x14ac:dyDescent="0.3">
      <c r="B5" s="37">
        <f>+B4+1</f>
        <v>2</v>
      </c>
      <c r="C5" s="34">
        <f>+H5-H4</f>
        <v>1.0099999999999998</v>
      </c>
      <c r="D5" s="35">
        <f t="shared" ref="D5:D22" si="2">I4+TIME(0,N5,0)</f>
        <v>0.30486111111111114</v>
      </c>
      <c r="E5" s="29" t="s">
        <v>17</v>
      </c>
      <c r="F5" s="30" t="s">
        <v>71</v>
      </c>
      <c r="G5" s="30" t="s">
        <v>18</v>
      </c>
      <c r="H5" s="27">
        <v>2.2599999999999998</v>
      </c>
      <c r="I5" s="35">
        <f t="shared" si="0"/>
        <v>0.31388888888888894</v>
      </c>
      <c r="J5" s="32">
        <f t="shared" ref="J5:J22" si="3">+O5</f>
        <v>13</v>
      </c>
      <c r="K5" s="17" t="s">
        <v>16</v>
      </c>
      <c r="L5" s="25"/>
      <c r="M5" s="33">
        <v>13</v>
      </c>
      <c r="N5" s="33">
        <v>3</v>
      </c>
      <c r="O5" s="33">
        <f t="shared" si="1"/>
        <v>13</v>
      </c>
      <c r="P5" s="24"/>
    </row>
    <row r="6" spans="2:16" ht="112.5" customHeight="1" x14ac:dyDescent="0.3">
      <c r="B6" s="37">
        <f t="shared" ref="B6:B22" si="4">+B5+1</f>
        <v>3</v>
      </c>
      <c r="C6" s="34">
        <f t="shared" ref="C6:C22" si="5">+H6-H5</f>
        <v>1.2600000000000002</v>
      </c>
      <c r="D6" s="35">
        <f t="shared" si="2"/>
        <v>0.31597222222222227</v>
      </c>
      <c r="E6" s="29" t="s">
        <v>19</v>
      </c>
      <c r="F6" s="30" t="s">
        <v>72</v>
      </c>
      <c r="G6" s="30" t="s">
        <v>21</v>
      </c>
      <c r="H6" s="27">
        <v>3.52</v>
      </c>
      <c r="I6" s="35">
        <f t="shared" si="0"/>
        <v>0.32708333333333339</v>
      </c>
      <c r="J6" s="32">
        <f t="shared" si="3"/>
        <v>16</v>
      </c>
      <c r="K6" s="17" t="s">
        <v>16</v>
      </c>
      <c r="L6" s="25"/>
      <c r="M6" s="33">
        <v>13</v>
      </c>
      <c r="N6" s="33">
        <v>3</v>
      </c>
      <c r="O6" s="33">
        <f t="shared" si="1"/>
        <v>16</v>
      </c>
      <c r="P6" s="24"/>
    </row>
    <row r="7" spans="2:16" ht="60.75" customHeight="1" x14ac:dyDescent="0.3">
      <c r="B7" s="37">
        <f t="shared" si="4"/>
        <v>4</v>
      </c>
      <c r="C7" s="34">
        <f t="shared" si="5"/>
        <v>2.6999999999999997</v>
      </c>
      <c r="D7" s="35">
        <f t="shared" si="2"/>
        <v>0.32916666666666672</v>
      </c>
      <c r="E7" s="27" t="s">
        <v>22</v>
      </c>
      <c r="F7" s="30" t="s">
        <v>73</v>
      </c>
      <c r="G7" s="36" t="s">
        <v>24</v>
      </c>
      <c r="H7" s="27">
        <v>6.22</v>
      </c>
      <c r="I7" s="35">
        <f t="shared" si="0"/>
        <v>0.3534722222222223</v>
      </c>
      <c r="J7" s="32">
        <f t="shared" si="3"/>
        <v>35</v>
      </c>
      <c r="K7" s="17" t="s">
        <v>16</v>
      </c>
      <c r="L7" s="25"/>
      <c r="M7" s="33">
        <v>13</v>
      </c>
      <c r="N7" s="33">
        <v>3</v>
      </c>
      <c r="O7" s="33">
        <f t="shared" si="1"/>
        <v>35</v>
      </c>
      <c r="P7" s="24"/>
    </row>
    <row r="8" spans="2:16" ht="147.75" customHeight="1" x14ac:dyDescent="0.3">
      <c r="B8" s="37">
        <f t="shared" si="4"/>
        <v>5</v>
      </c>
      <c r="C8" s="34">
        <f t="shared" si="5"/>
        <v>2.1000000000000005</v>
      </c>
      <c r="D8" s="35">
        <f t="shared" si="2"/>
        <v>0.36388888888888898</v>
      </c>
      <c r="E8" s="29" t="s">
        <v>25</v>
      </c>
      <c r="F8" s="30" t="s">
        <v>74</v>
      </c>
      <c r="G8" s="30" t="s">
        <v>26</v>
      </c>
      <c r="H8" s="27">
        <v>8.32</v>
      </c>
      <c r="I8" s="35">
        <f t="shared" si="0"/>
        <v>0.38263888888888897</v>
      </c>
      <c r="J8" s="32">
        <f t="shared" si="3"/>
        <v>27</v>
      </c>
      <c r="K8" s="17" t="s">
        <v>16</v>
      </c>
      <c r="L8" s="25"/>
      <c r="M8" s="33">
        <v>13</v>
      </c>
      <c r="N8" s="33">
        <v>15</v>
      </c>
      <c r="O8" s="33">
        <f t="shared" si="1"/>
        <v>27</v>
      </c>
      <c r="P8" s="24"/>
    </row>
    <row r="9" spans="2:16" ht="164.25" customHeight="1" x14ac:dyDescent="0.3">
      <c r="B9" s="37">
        <f t="shared" si="4"/>
        <v>6</v>
      </c>
      <c r="C9" s="34">
        <f t="shared" si="5"/>
        <v>1.6999999999999993</v>
      </c>
      <c r="D9" s="35">
        <f t="shared" si="2"/>
        <v>0.3847222222222223</v>
      </c>
      <c r="E9" s="27" t="s">
        <v>27</v>
      </c>
      <c r="F9" s="30" t="s">
        <v>75</v>
      </c>
      <c r="G9" s="36" t="s">
        <v>29</v>
      </c>
      <c r="H9" s="27">
        <v>10.02</v>
      </c>
      <c r="I9" s="35">
        <f t="shared" si="0"/>
        <v>0.40000000000000008</v>
      </c>
      <c r="J9" s="32">
        <f t="shared" si="3"/>
        <v>22</v>
      </c>
      <c r="K9" s="17" t="s">
        <v>16</v>
      </c>
      <c r="L9" s="25"/>
      <c r="M9" s="33">
        <v>13</v>
      </c>
      <c r="N9" s="33">
        <v>3</v>
      </c>
      <c r="O9" s="33">
        <f t="shared" si="1"/>
        <v>22</v>
      </c>
      <c r="P9" s="24"/>
    </row>
    <row r="10" spans="2:16" ht="129.75" customHeight="1" x14ac:dyDescent="0.3">
      <c r="B10" s="37">
        <f t="shared" si="4"/>
        <v>7</v>
      </c>
      <c r="C10" s="34">
        <f t="shared" si="5"/>
        <v>1.8000000000000007</v>
      </c>
      <c r="D10" s="35">
        <f t="shared" si="2"/>
        <v>0.41041666666666676</v>
      </c>
      <c r="E10" s="29" t="s">
        <v>30</v>
      </c>
      <c r="F10" s="30" t="s">
        <v>76</v>
      </c>
      <c r="G10" s="30" t="s">
        <v>31</v>
      </c>
      <c r="H10" s="27">
        <v>11.82</v>
      </c>
      <c r="I10" s="35">
        <f t="shared" si="0"/>
        <v>0.42638888888888898</v>
      </c>
      <c r="J10" s="32">
        <f t="shared" si="3"/>
        <v>23</v>
      </c>
      <c r="K10" s="17" t="s">
        <v>16</v>
      </c>
      <c r="L10" s="25"/>
      <c r="M10" s="33">
        <v>13</v>
      </c>
      <c r="N10" s="33">
        <v>15</v>
      </c>
      <c r="O10" s="33">
        <f t="shared" si="1"/>
        <v>23</v>
      </c>
      <c r="P10" s="24"/>
    </row>
    <row r="11" spans="2:16" ht="93" customHeight="1" x14ac:dyDescent="0.3">
      <c r="B11" s="37">
        <f t="shared" si="4"/>
        <v>8</v>
      </c>
      <c r="C11" s="34">
        <f t="shared" si="5"/>
        <v>1.08</v>
      </c>
      <c r="D11" s="35">
        <f t="shared" si="2"/>
        <v>0.42847222222222231</v>
      </c>
      <c r="E11" s="29" t="s">
        <v>32</v>
      </c>
      <c r="F11" s="30" t="s">
        <v>77</v>
      </c>
      <c r="G11" s="30" t="s">
        <v>31</v>
      </c>
      <c r="H11" s="27">
        <v>12.9</v>
      </c>
      <c r="I11" s="35">
        <f t="shared" si="0"/>
        <v>0.43819444444444455</v>
      </c>
      <c r="J11" s="32">
        <f t="shared" si="3"/>
        <v>14</v>
      </c>
      <c r="K11" s="17" t="s">
        <v>16</v>
      </c>
      <c r="L11" s="25"/>
      <c r="M11" s="33">
        <v>13</v>
      </c>
      <c r="N11" s="33">
        <v>3</v>
      </c>
      <c r="O11" s="33">
        <f t="shared" si="1"/>
        <v>14</v>
      </c>
      <c r="P11" s="24"/>
    </row>
    <row r="12" spans="2:16" ht="60.75" customHeight="1" x14ac:dyDescent="0.3">
      <c r="B12" s="37">
        <f t="shared" si="4"/>
        <v>9</v>
      </c>
      <c r="C12" s="34">
        <f t="shared" si="5"/>
        <v>0.71999999999999886</v>
      </c>
      <c r="D12" s="44">
        <f t="shared" si="2"/>
        <v>0.44027777777777788</v>
      </c>
      <c r="E12" s="27" t="s">
        <v>34</v>
      </c>
      <c r="F12" s="30" t="s">
        <v>78</v>
      </c>
      <c r="G12" s="30" t="s">
        <v>35</v>
      </c>
      <c r="H12" s="27">
        <v>13.62</v>
      </c>
      <c r="I12" s="44">
        <f t="shared" si="0"/>
        <v>0.44652777777777786</v>
      </c>
      <c r="J12" s="32">
        <f t="shared" si="3"/>
        <v>9</v>
      </c>
      <c r="K12" s="17" t="s">
        <v>16</v>
      </c>
      <c r="L12" s="25"/>
      <c r="M12" s="33">
        <v>13</v>
      </c>
      <c r="N12" s="33">
        <v>3</v>
      </c>
      <c r="O12" s="33">
        <f t="shared" si="1"/>
        <v>9</v>
      </c>
      <c r="P12" s="24"/>
    </row>
    <row r="13" spans="2:16" ht="179.25" customHeight="1" x14ac:dyDescent="0.3">
      <c r="B13" s="38">
        <f t="shared" si="4"/>
        <v>10</v>
      </c>
      <c r="C13" s="39">
        <f t="shared" si="5"/>
        <v>2.2000000000000011</v>
      </c>
      <c r="D13" s="35">
        <f t="shared" si="2"/>
        <v>0.45000000000000007</v>
      </c>
      <c r="E13" s="40" t="s">
        <v>36</v>
      </c>
      <c r="F13" s="41" t="s">
        <v>79</v>
      </c>
      <c r="G13" s="41" t="s">
        <v>37</v>
      </c>
      <c r="H13" s="40">
        <v>15.82</v>
      </c>
      <c r="I13" s="35">
        <f t="shared" si="0"/>
        <v>0.47013888888888894</v>
      </c>
      <c r="J13" s="42">
        <f t="shared" si="3"/>
        <v>29</v>
      </c>
      <c r="K13" s="43" t="s">
        <v>16</v>
      </c>
      <c r="L13" s="25"/>
      <c r="M13" s="33">
        <v>13</v>
      </c>
      <c r="N13" s="33">
        <v>5</v>
      </c>
      <c r="O13" s="33">
        <f t="shared" si="1"/>
        <v>29</v>
      </c>
      <c r="P13" s="24"/>
    </row>
    <row r="14" spans="2:16" ht="129.75" customHeight="1" x14ac:dyDescent="0.3">
      <c r="B14" s="37">
        <f t="shared" si="4"/>
        <v>11</v>
      </c>
      <c r="C14" s="34">
        <f t="shared" si="5"/>
        <v>1.75</v>
      </c>
      <c r="D14" s="35">
        <f t="shared" si="2"/>
        <v>0.47222222222222227</v>
      </c>
      <c r="E14" s="27" t="s">
        <v>38</v>
      </c>
      <c r="F14" s="30" t="s">
        <v>80</v>
      </c>
      <c r="G14" s="36" t="s">
        <v>40</v>
      </c>
      <c r="H14" s="27">
        <v>17.57</v>
      </c>
      <c r="I14" s="35">
        <f t="shared" si="0"/>
        <v>0.48819444444444449</v>
      </c>
      <c r="J14" s="32">
        <f t="shared" si="3"/>
        <v>23</v>
      </c>
      <c r="K14" s="17" t="s">
        <v>16</v>
      </c>
      <c r="L14" s="25"/>
      <c r="M14" s="33">
        <v>13</v>
      </c>
      <c r="N14" s="33">
        <v>3</v>
      </c>
      <c r="O14" s="33">
        <f t="shared" si="1"/>
        <v>23</v>
      </c>
      <c r="P14" s="24"/>
    </row>
    <row r="15" spans="2:16" ht="54" customHeight="1" x14ac:dyDescent="0.3">
      <c r="B15" s="37">
        <f t="shared" si="4"/>
        <v>12</v>
      </c>
      <c r="C15" s="34">
        <f t="shared" si="5"/>
        <v>2.1000000000000014</v>
      </c>
      <c r="D15" s="35">
        <f t="shared" si="2"/>
        <v>0.49861111111111117</v>
      </c>
      <c r="E15" s="27" t="s">
        <v>41</v>
      </c>
      <c r="F15" s="30" t="s">
        <v>81</v>
      </c>
      <c r="G15" s="30" t="s">
        <v>42</v>
      </c>
      <c r="H15" s="27">
        <v>19.670000000000002</v>
      </c>
      <c r="I15" s="35">
        <f t="shared" si="0"/>
        <v>0.51736111111111116</v>
      </c>
      <c r="J15" s="32">
        <f t="shared" si="3"/>
        <v>27</v>
      </c>
      <c r="K15" s="17" t="s">
        <v>16</v>
      </c>
      <c r="L15" s="25"/>
      <c r="M15" s="33">
        <v>13</v>
      </c>
      <c r="N15" s="33">
        <v>15</v>
      </c>
      <c r="O15" s="33">
        <f t="shared" si="1"/>
        <v>27</v>
      </c>
      <c r="P15" s="24"/>
    </row>
    <row r="16" spans="2:16" ht="58.5" customHeight="1" x14ac:dyDescent="0.3">
      <c r="B16" s="37">
        <f t="shared" si="4"/>
        <v>13</v>
      </c>
      <c r="C16" s="34">
        <f t="shared" si="5"/>
        <v>2.1499999999999986</v>
      </c>
      <c r="D16" s="35">
        <f t="shared" si="2"/>
        <v>0.51944444444444449</v>
      </c>
      <c r="E16" s="27" t="s">
        <v>43</v>
      </c>
      <c r="F16" s="30" t="s">
        <v>82</v>
      </c>
      <c r="G16" s="30" t="s">
        <v>44</v>
      </c>
      <c r="H16" s="27">
        <v>21.82</v>
      </c>
      <c r="I16" s="35">
        <f t="shared" si="0"/>
        <v>0.53888888888888897</v>
      </c>
      <c r="J16" s="32">
        <f t="shared" si="3"/>
        <v>28</v>
      </c>
      <c r="K16" s="17" t="s">
        <v>16</v>
      </c>
      <c r="L16" s="25"/>
      <c r="M16" s="33">
        <v>13</v>
      </c>
      <c r="N16" s="33">
        <v>3</v>
      </c>
      <c r="O16" s="33">
        <f t="shared" si="1"/>
        <v>28</v>
      </c>
      <c r="P16" s="24"/>
    </row>
    <row r="17" spans="2:16" ht="57.75" customHeight="1" x14ac:dyDescent="0.3">
      <c r="B17" s="37">
        <f t="shared" si="4"/>
        <v>14</v>
      </c>
      <c r="C17" s="34">
        <f t="shared" si="5"/>
        <v>1.8000000000000007</v>
      </c>
      <c r="D17" s="35">
        <f t="shared" si="2"/>
        <v>0.5409722222222223</v>
      </c>
      <c r="E17" s="27" t="s">
        <v>45</v>
      </c>
      <c r="F17" s="30" t="s">
        <v>83</v>
      </c>
      <c r="G17" s="30" t="s">
        <v>46</v>
      </c>
      <c r="H17" s="27">
        <v>23.62</v>
      </c>
      <c r="I17" s="35">
        <f t="shared" si="0"/>
        <v>0.55694444444444446</v>
      </c>
      <c r="J17" s="32">
        <f t="shared" si="3"/>
        <v>23</v>
      </c>
      <c r="K17" s="17" t="s">
        <v>16</v>
      </c>
      <c r="L17" s="25"/>
      <c r="M17" s="33">
        <v>13</v>
      </c>
      <c r="N17" s="33">
        <v>3</v>
      </c>
      <c r="O17" s="33">
        <f t="shared" si="1"/>
        <v>23</v>
      </c>
      <c r="P17" s="24"/>
    </row>
    <row r="18" spans="2:16" ht="42.75" customHeight="1" x14ac:dyDescent="0.3">
      <c r="B18" s="37">
        <f t="shared" si="4"/>
        <v>15</v>
      </c>
      <c r="C18" s="34">
        <f t="shared" si="5"/>
        <v>1.3999999999999986</v>
      </c>
      <c r="D18" s="35">
        <f t="shared" si="2"/>
        <v>0.55902777777777779</v>
      </c>
      <c r="E18" s="27" t="s">
        <v>47</v>
      </c>
      <c r="F18" s="30" t="s">
        <v>84</v>
      </c>
      <c r="G18" s="36" t="s">
        <v>48</v>
      </c>
      <c r="H18" s="27">
        <v>25.02</v>
      </c>
      <c r="I18" s="35">
        <f t="shared" si="0"/>
        <v>0.57152777777777775</v>
      </c>
      <c r="J18" s="32">
        <f t="shared" si="3"/>
        <v>18</v>
      </c>
      <c r="K18" s="17" t="s">
        <v>16</v>
      </c>
      <c r="L18" s="25"/>
      <c r="M18" s="33">
        <v>13</v>
      </c>
      <c r="N18" s="33">
        <v>3</v>
      </c>
      <c r="O18" s="33">
        <f t="shared" si="1"/>
        <v>18</v>
      </c>
      <c r="P18" s="24"/>
    </row>
    <row r="19" spans="2:16" ht="40.5" customHeight="1" x14ac:dyDescent="0.3">
      <c r="B19" s="37">
        <f t="shared" si="4"/>
        <v>16</v>
      </c>
      <c r="C19" s="34">
        <f t="shared" si="5"/>
        <v>2.6000000000000014</v>
      </c>
      <c r="D19" s="35">
        <f t="shared" si="2"/>
        <v>0.58194444444444438</v>
      </c>
      <c r="E19" s="27" t="s">
        <v>49</v>
      </c>
      <c r="F19" s="30" t="s">
        <v>89</v>
      </c>
      <c r="G19" s="30" t="s">
        <v>88</v>
      </c>
      <c r="H19" s="27">
        <v>27.62</v>
      </c>
      <c r="I19" s="35">
        <f t="shared" si="0"/>
        <v>0.60555555555555551</v>
      </c>
      <c r="J19" s="32">
        <f t="shared" si="3"/>
        <v>34</v>
      </c>
      <c r="K19" s="17" t="s">
        <v>16</v>
      </c>
      <c r="L19" s="25"/>
      <c r="M19" s="33">
        <v>13</v>
      </c>
      <c r="N19" s="33">
        <v>15</v>
      </c>
      <c r="O19" s="33">
        <f t="shared" si="1"/>
        <v>34</v>
      </c>
      <c r="P19" s="24"/>
    </row>
    <row r="20" spans="2:16" ht="42" customHeight="1" x14ac:dyDescent="0.3">
      <c r="B20" s="37">
        <f t="shared" si="4"/>
        <v>17</v>
      </c>
      <c r="C20" s="34">
        <f t="shared" si="5"/>
        <v>1.0999999999999979</v>
      </c>
      <c r="D20" s="35">
        <f t="shared" si="2"/>
        <v>0.60763888888888884</v>
      </c>
      <c r="E20" s="27" t="s">
        <v>51</v>
      </c>
      <c r="F20" s="30" t="s">
        <v>90</v>
      </c>
      <c r="G20" s="30" t="s">
        <v>52</v>
      </c>
      <c r="H20" s="27">
        <v>28.72</v>
      </c>
      <c r="I20" s="35">
        <f t="shared" si="0"/>
        <v>0.61736111111111103</v>
      </c>
      <c r="J20" s="32">
        <f t="shared" si="3"/>
        <v>14</v>
      </c>
      <c r="K20" s="17" t="s">
        <v>16</v>
      </c>
      <c r="L20" s="25"/>
      <c r="M20" s="33">
        <v>13</v>
      </c>
      <c r="N20" s="33">
        <v>3</v>
      </c>
      <c r="O20" s="33">
        <f t="shared" si="1"/>
        <v>14</v>
      </c>
      <c r="P20" s="24"/>
    </row>
    <row r="21" spans="2:16" ht="57" customHeight="1" x14ac:dyDescent="0.3">
      <c r="B21" s="37">
        <f t="shared" si="4"/>
        <v>18</v>
      </c>
      <c r="C21" s="34">
        <f t="shared" si="5"/>
        <v>1</v>
      </c>
      <c r="D21" s="35">
        <f t="shared" si="2"/>
        <v>0.61944444444444435</v>
      </c>
      <c r="E21" s="27" t="s">
        <v>53</v>
      </c>
      <c r="F21" s="30" t="s">
        <v>85</v>
      </c>
      <c r="G21" s="30" t="s">
        <v>54</v>
      </c>
      <c r="H21" s="27">
        <v>29.72</v>
      </c>
      <c r="I21" s="35">
        <f t="shared" si="0"/>
        <v>0.6284722222222221</v>
      </c>
      <c r="J21" s="32">
        <f t="shared" si="3"/>
        <v>13</v>
      </c>
      <c r="K21" s="17" t="s">
        <v>16</v>
      </c>
      <c r="L21" s="25"/>
      <c r="M21" s="33">
        <v>13</v>
      </c>
      <c r="N21" s="33">
        <v>3</v>
      </c>
      <c r="O21" s="33">
        <f t="shared" si="1"/>
        <v>13</v>
      </c>
      <c r="P21" s="24"/>
    </row>
    <row r="22" spans="2:16" ht="73.5" customHeight="1" x14ac:dyDescent="0.3">
      <c r="B22" s="37">
        <f t="shared" si="4"/>
        <v>19</v>
      </c>
      <c r="C22" s="34">
        <f t="shared" si="5"/>
        <v>1.3000000000000007</v>
      </c>
      <c r="D22" s="35">
        <f t="shared" si="2"/>
        <v>0.63055555555555542</v>
      </c>
      <c r="E22" s="27" t="s">
        <v>55</v>
      </c>
      <c r="F22" s="30" t="s">
        <v>86</v>
      </c>
      <c r="G22" s="30" t="s">
        <v>56</v>
      </c>
      <c r="H22" s="27">
        <v>31.02</v>
      </c>
      <c r="I22" s="35">
        <f t="shared" si="0"/>
        <v>0.64236111111111094</v>
      </c>
      <c r="J22" s="32">
        <f t="shared" si="3"/>
        <v>17</v>
      </c>
      <c r="K22" s="17" t="s">
        <v>16</v>
      </c>
      <c r="L22" s="25"/>
      <c r="M22" s="33">
        <v>13</v>
      </c>
      <c r="N22" s="33">
        <v>3</v>
      </c>
      <c r="O22" s="33">
        <f t="shared" si="1"/>
        <v>17</v>
      </c>
      <c r="P22" s="24"/>
    </row>
  </sheetData>
  <mergeCells count="2">
    <mergeCell ref="B2:K2"/>
    <mergeCell ref="J3:K3"/>
  </mergeCells>
  <pageMargins left="0.2" right="0.2" top="0.25" bottom="0.25" header="0.3" footer="0.3"/>
  <pageSetup scale="62"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Sheet1 (2)</vt:lpstr>
      <vt:lpstr>'Sheet1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Dexter</dc:creator>
  <cp:lastModifiedBy>Amy Dexter</cp:lastModifiedBy>
  <cp:lastPrinted>2025-07-31T14:48:09Z</cp:lastPrinted>
  <dcterms:created xsi:type="dcterms:W3CDTF">2015-06-05T18:17:20Z</dcterms:created>
  <dcterms:modified xsi:type="dcterms:W3CDTF">2025-07-31T18:02:54Z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5e2db6-eecf-4aa2-8fc3-174bf94bce19_Enabled">
    <vt:lpwstr>true</vt:lpwstr>
  </property>
  <property fmtid="{D5CDD505-2E9C-101B-9397-08002B2CF9AE}" pid="3" name="MSIP_Label_fb5e2db6-eecf-4aa2-8fc3-174bf94bce19_SetDate">
    <vt:lpwstr>2025-07-21T21:58:48Z</vt:lpwstr>
  </property>
  <property fmtid="{D5CDD505-2E9C-101B-9397-08002B2CF9AE}" pid="4" name="MSIP_Label_fb5e2db6-eecf-4aa2-8fc3-174bf94bce19_Method">
    <vt:lpwstr>Standard</vt:lpwstr>
  </property>
  <property fmtid="{D5CDD505-2E9C-101B-9397-08002B2CF9AE}" pid="5" name="MSIP_Label_fb5e2db6-eecf-4aa2-8fc3-174bf94bce19_Name">
    <vt:lpwstr>fb5e2db6-eecf-4aa2-8fc3-174bf94bce19</vt:lpwstr>
  </property>
  <property fmtid="{D5CDD505-2E9C-101B-9397-08002B2CF9AE}" pid="6" name="MSIP_Label_fb5e2db6-eecf-4aa2-8fc3-174bf94bce19_SiteId">
    <vt:lpwstr>ceb177bf-013b-49ab-8a9c-4abce32afc1e</vt:lpwstr>
  </property>
  <property fmtid="{D5CDD505-2E9C-101B-9397-08002B2CF9AE}" pid="7" name="MSIP_Label_fb5e2db6-eecf-4aa2-8fc3-174bf94bce19_ActionId">
    <vt:lpwstr>ea165e3c-cd2a-42d9-b833-ce78e60924d6</vt:lpwstr>
  </property>
  <property fmtid="{D5CDD505-2E9C-101B-9397-08002B2CF9AE}" pid="8" name="MSIP_Label_fb5e2db6-eecf-4aa2-8fc3-174bf94bce19_ContentBits">
    <vt:lpwstr>2</vt:lpwstr>
  </property>
  <property fmtid="{D5CDD505-2E9C-101B-9397-08002B2CF9AE}" pid="9" name="MSIP_Label_fb5e2db6-eecf-4aa2-8fc3-174bf94bce19_Tag">
    <vt:lpwstr>10, 3, 0, 1</vt:lpwstr>
  </property>
</Properties>
</file>